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hundvaaghk-my.sharepoint.com/personal/post_hundvaag-haandball_no/Documents/Styret/2024/Årsmøte/Budsjett/"/>
    </mc:Choice>
  </mc:AlternateContent>
  <xr:revisionPtr revIDLastSave="33" documentId="8_{C0FEA6F9-1938-4AD4-896E-4180F5963984}" xr6:coauthVersionLast="47" xr6:coauthVersionMax="47" xr10:uidLastSave="{E02904F1-C4BC-43F1-82F9-0497278FE3C5}"/>
  <bookViews>
    <workbookView xWindow="19090" yWindow="-110" windowWidth="38620" windowHeight="21100" xr2:uid="{00000000-000D-0000-FFFF-FFFF00000000}"/>
  </bookViews>
  <sheets>
    <sheet name="Budsjett 2024" sheetId="2" r:id="rId1"/>
  </sheets>
  <definedNames>
    <definedName name="_xlnm.Print_Area" localSheetId="0">'Budsjett 2024'!$A$1:$A$87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8" i="2" l="1"/>
  <c r="C43" i="2"/>
  <c r="C78" i="2"/>
  <c r="C23" i="2"/>
  <c r="C58" i="2"/>
  <c r="C13" i="2"/>
  <c r="B13" i="2"/>
  <c r="B23" i="2"/>
  <c r="B43" i="2"/>
  <c r="B58" i="2"/>
  <c r="B80" i="2" l="1"/>
  <c r="B82" i="2"/>
  <c r="B25" i="2"/>
  <c r="C80" i="2"/>
  <c r="C25" i="2"/>
  <c r="C82" i="2" l="1"/>
</calcChain>
</file>

<file path=xl/sharedStrings.xml><?xml version="1.0" encoding="utf-8"?>
<sst xmlns="http://schemas.openxmlformats.org/spreadsheetml/2006/main" count="80" uniqueCount="75">
  <si>
    <t>Salgsinntekter</t>
  </si>
  <si>
    <t>Driftskostnader</t>
  </si>
  <si>
    <t xml:space="preserve">                    </t>
  </si>
  <si>
    <t>DriftsInntekter</t>
  </si>
  <si>
    <t>Billettinntekter</t>
  </si>
  <si>
    <t>Klubb Kolleksjon Sport 1</t>
  </si>
  <si>
    <t>Håndballskole</t>
  </si>
  <si>
    <t>Offentlig Tilskudd</t>
  </si>
  <si>
    <t>Medlemskontigent</t>
  </si>
  <si>
    <t>Treningsavgift</t>
  </si>
  <si>
    <t>Salgsinntekter:</t>
  </si>
  <si>
    <t>Annen Driftsinntekt</t>
  </si>
  <si>
    <t>Salg Bua</t>
  </si>
  <si>
    <t>Dugnad</t>
  </si>
  <si>
    <t>Grasrotandel</t>
  </si>
  <si>
    <t>Sponsor -støtte</t>
  </si>
  <si>
    <t>Egenandeler.</t>
  </si>
  <si>
    <t>Finansinntekter</t>
  </si>
  <si>
    <t xml:space="preserve">Driftsinntekter </t>
  </si>
  <si>
    <t>Varekostnad</t>
  </si>
  <si>
    <t>Dommerutgifter</t>
  </si>
  <si>
    <t>Forbund/krets</t>
  </si>
  <si>
    <t>Reiseutgifter</t>
  </si>
  <si>
    <t>Påmeldte Turneringer</t>
  </si>
  <si>
    <t>Utgifter Lotteri/Dugnader</t>
  </si>
  <si>
    <t>Egne turneringer</t>
  </si>
  <si>
    <t>Idretts -Materiell</t>
  </si>
  <si>
    <t>Trenerhonorar</t>
  </si>
  <si>
    <t>Innkjøp Bua/Automater</t>
  </si>
  <si>
    <t>Annen periodisering</t>
  </si>
  <si>
    <t>Lønnskostnad</t>
  </si>
  <si>
    <t>Lønn til ansatte</t>
  </si>
  <si>
    <t>Påløpt, ikke utbetalt lønn</t>
  </si>
  <si>
    <t>Arbeidsgiveravgift</t>
  </si>
  <si>
    <t>Arbeidsgiveravgift av opptjent feriepenger</t>
  </si>
  <si>
    <t>Pensjonsforsikring for Ansatte -OTP</t>
  </si>
  <si>
    <t>Sosiale kostnader.</t>
  </si>
  <si>
    <t>Annen Driftskostnad</t>
  </si>
  <si>
    <t>Leie lokaler</t>
  </si>
  <si>
    <t>It-kostnader</t>
  </si>
  <si>
    <t>Driftsmateriale</t>
  </si>
  <si>
    <t>Regnskapshonorar</t>
  </si>
  <si>
    <t>Kontorrekvisita</t>
  </si>
  <si>
    <t>Møte, kurs, oppdatering</t>
  </si>
  <si>
    <t>Telefon</t>
  </si>
  <si>
    <t>Bilgodtgjørelse oppgavepliktig</t>
  </si>
  <si>
    <t>Forsikringspremie</t>
  </si>
  <si>
    <t>Bank og kortgebyr</t>
  </si>
  <si>
    <t>Annen Dritfskostnad</t>
  </si>
  <si>
    <t>Dritfsresultat</t>
  </si>
  <si>
    <t>MVAkompensasjon (note 1)</t>
  </si>
  <si>
    <t>Note (1)</t>
  </si>
  <si>
    <t>Momsberegning viser at refusjon kan bli noe høyere, men er ikke lagt inn pga usikkerhet I beregning.</t>
  </si>
  <si>
    <t>Bruker derfor fjorårets refusjon som utgangspunkt</t>
  </si>
  <si>
    <t>Lønn inkl feriepenger</t>
  </si>
  <si>
    <t>Motkonto el- komm</t>
  </si>
  <si>
    <r>
      <t>Bring/Lærøy/</t>
    </r>
    <r>
      <rPr>
        <sz val="11"/>
        <color theme="1"/>
        <rFont val="Calibri"/>
        <family val="2"/>
        <scheme val="minor"/>
      </rPr>
      <t>Samarbeidslag</t>
    </r>
  </si>
  <si>
    <t>Trenergodtgjørelse</t>
  </si>
  <si>
    <t>Annen finanskost (gebyr)</t>
  </si>
  <si>
    <t>Salgsinntekt, avgiftspliktig</t>
  </si>
  <si>
    <t>Budsjett 2024</t>
  </si>
  <si>
    <t>Regnskap 2023</t>
  </si>
  <si>
    <t>Støtte stiftelser</t>
  </si>
  <si>
    <t>Feriepenger</t>
  </si>
  <si>
    <t>Fri telefon</t>
  </si>
  <si>
    <t>Annen oppgavepliktig godtgjørelse, ikke skattepliktig</t>
  </si>
  <si>
    <t>Trekkpliktig del av reise</t>
  </si>
  <si>
    <t>Juridisk bistand, fradragsberettiget</t>
  </si>
  <si>
    <t>Data/EDB kostnad</t>
  </si>
  <si>
    <t>Lisensavgift og royalties</t>
  </si>
  <si>
    <t>Reklamekostnad</t>
  </si>
  <si>
    <t>Øredifferanse</t>
  </si>
  <si>
    <t>Andre kostnader (landskampbilletter)</t>
  </si>
  <si>
    <t>Offentlig inntekt (salgsinntekt utenfor avgiftsområdet)</t>
  </si>
  <si>
    <t>Hundvåg Idrettspark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</si>
</sst>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1" xfId="1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0" fontId="2" fillId="0" borderId="4" xfId="0" applyFont="1" applyBorder="1"/>
    <xf numFmtId="0" fontId="0" fillId="0" borderId="0" xfId="0" applyAlignment="1">
      <alignment horizontal="center"/>
    </xf>
    <xf numFmtId="164" fontId="2" fillId="0" borderId="5" xfId="1" applyNumberFormat="1" applyFont="1" applyBorder="1"/>
    <xf numFmtId="164" fontId="0" fillId="0" borderId="2" xfId="0" applyNumberFormat="1" applyBorder="1"/>
    <xf numFmtId="0" fontId="0" fillId="0" borderId="6" xfId="0" applyBorder="1"/>
    <xf numFmtId="0" fontId="2" fillId="0" borderId="6" xfId="0" applyFont="1" applyBorder="1"/>
    <xf numFmtId="0" fontId="0" fillId="0" borderId="7" xfId="0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4" fontId="2" fillId="0" borderId="0" xfId="1" applyNumberFormat="1" applyFont="1" applyBorder="1"/>
    <xf numFmtId="164" fontId="0" fillId="0" borderId="1" xfId="1" applyNumberFormat="1" applyFont="1" applyBorder="1" applyAlignment="1">
      <alignment horizontal="righ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860E-601F-43C2-8096-F989B0CFBA31}">
  <sheetPr>
    <pageSetUpPr fitToPage="1"/>
  </sheetPr>
  <dimension ref="A1:D87"/>
  <sheetViews>
    <sheetView tabSelected="1" topLeftCell="A3" zoomScale="80" zoomScaleNormal="80" workbookViewId="0">
      <selection activeCell="E36" sqref="E36"/>
    </sheetView>
  </sheetViews>
  <sheetFormatPr baseColWidth="10" defaultColWidth="11.6640625" defaultRowHeight="14.4" x14ac:dyDescent="0.3"/>
  <cols>
    <col min="1" max="1" width="61.44140625" customWidth="1"/>
    <col min="2" max="2" width="16.88671875" customWidth="1"/>
    <col min="3" max="3" width="21.44140625" customWidth="1"/>
    <col min="4" max="4" width="4.6640625" customWidth="1"/>
    <col min="9" max="9" width="23.77734375" customWidth="1"/>
  </cols>
  <sheetData>
    <row r="1" spans="1:4" x14ac:dyDescent="0.3">
      <c r="A1" t="s">
        <v>2</v>
      </c>
      <c r="B1" s="10" t="s">
        <v>61</v>
      </c>
      <c r="C1" t="s">
        <v>60</v>
      </c>
    </row>
    <row r="2" spans="1:4" ht="15.6" x14ac:dyDescent="0.3">
      <c r="A2" s="1" t="s">
        <v>3</v>
      </c>
    </row>
    <row r="3" spans="1:4" ht="15.6" x14ac:dyDescent="0.3">
      <c r="A3" s="2" t="s">
        <v>0</v>
      </c>
    </row>
    <row r="4" spans="1:4" x14ac:dyDescent="0.3">
      <c r="A4" t="s">
        <v>59</v>
      </c>
      <c r="B4" s="19">
        <v>679834</v>
      </c>
      <c r="C4" s="17">
        <v>720000</v>
      </c>
    </row>
    <row r="5" spans="1:4" x14ac:dyDescent="0.3">
      <c r="A5" t="s">
        <v>4</v>
      </c>
      <c r="B5" s="3">
        <v>0</v>
      </c>
      <c r="C5" s="17">
        <v>0</v>
      </c>
      <c r="D5" s="17"/>
    </row>
    <row r="6" spans="1:4" x14ac:dyDescent="0.3">
      <c r="A6" t="s">
        <v>5</v>
      </c>
      <c r="B6" s="3">
        <v>0</v>
      </c>
      <c r="C6" s="17">
        <v>0</v>
      </c>
      <c r="D6" s="17"/>
    </row>
    <row r="7" spans="1:4" x14ac:dyDescent="0.3">
      <c r="A7" t="s">
        <v>50</v>
      </c>
      <c r="B7" s="3">
        <v>791595</v>
      </c>
      <c r="C7" s="17">
        <v>800000</v>
      </c>
      <c r="D7" s="17"/>
    </row>
    <row r="8" spans="1:4" x14ac:dyDescent="0.3">
      <c r="A8" t="s">
        <v>6</v>
      </c>
      <c r="B8" s="3">
        <v>36625</v>
      </c>
      <c r="C8" s="17">
        <v>0</v>
      </c>
      <c r="D8" s="17"/>
    </row>
    <row r="9" spans="1:4" x14ac:dyDescent="0.3">
      <c r="A9" t="s">
        <v>73</v>
      </c>
      <c r="B9" s="3">
        <v>107000</v>
      </c>
      <c r="C9" s="17">
        <v>110000</v>
      </c>
      <c r="D9" s="17"/>
    </row>
    <row r="10" spans="1:4" x14ac:dyDescent="0.3">
      <c r="A10" t="s">
        <v>7</v>
      </c>
      <c r="B10" s="3">
        <v>504248</v>
      </c>
      <c r="C10" s="17">
        <v>625000</v>
      </c>
      <c r="D10" s="17"/>
    </row>
    <row r="11" spans="1:4" x14ac:dyDescent="0.3">
      <c r="A11" t="s">
        <v>8</v>
      </c>
      <c r="B11" s="3">
        <v>24100</v>
      </c>
      <c r="C11" s="17">
        <v>90000</v>
      </c>
      <c r="D11" s="17"/>
    </row>
    <row r="12" spans="1:4" x14ac:dyDescent="0.3">
      <c r="A12" t="s">
        <v>9</v>
      </c>
      <c r="B12" s="3">
        <v>576817</v>
      </c>
      <c r="C12" s="17">
        <v>600000</v>
      </c>
      <c r="D12" s="17"/>
    </row>
    <row r="13" spans="1:4" ht="15.6" x14ac:dyDescent="0.3">
      <c r="A13" s="4" t="s">
        <v>10</v>
      </c>
      <c r="B13" s="11">
        <f>SUM(B4:B12)</f>
        <v>2720219</v>
      </c>
      <c r="C13" s="18">
        <f>SUM(C4:C12)</f>
        <v>2945000</v>
      </c>
      <c r="D13" s="18"/>
    </row>
    <row r="15" spans="1:4" ht="15.6" x14ac:dyDescent="0.3">
      <c r="A15" s="2" t="s">
        <v>11</v>
      </c>
    </row>
    <row r="16" spans="1:4" x14ac:dyDescent="0.3">
      <c r="A16" t="s">
        <v>12</v>
      </c>
      <c r="B16" s="3">
        <v>382781</v>
      </c>
      <c r="C16" s="17">
        <v>475000</v>
      </c>
      <c r="D16" s="17"/>
    </row>
    <row r="17" spans="1:4" x14ac:dyDescent="0.3">
      <c r="A17" t="s">
        <v>13</v>
      </c>
      <c r="B17" s="3">
        <v>792139</v>
      </c>
      <c r="C17" s="17">
        <v>800000</v>
      </c>
      <c r="D17" s="17"/>
    </row>
    <row r="18" spans="1:4" x14ac:dyDescent="0.3">
      <c r="A18" t="s">
        <v>14</v>
      </c>
      <c r="B18" s="3">
        <v>137966</v>
      </c>
      <c r="C18" s="17">
        <v>150000</v>
      </c>
      <c r="D18" s="17"/>
    </row>
    <row r="19" spans="1:4" x14ac:dyDescent="0.3">
      <c r="A19" t="s">
        <v>15</v>
      </c>
      <c r="B19" s="3">
        <v>37189</v>
      </c>
      <c r="C19" s="17">
        <v>40000</v>
      </c>
      <c r="D19" s="17"/>
    </row>
    <row r="20" spans="1:4" x14ac:dyDescent="0.3">
      <c r="A20" t="s">
        <v>16</v>
      </c>
      <c r="B20" s="3">
        <v>939410</v>
      </c>
      <c r="C20" s="17">
        <v>1000000</v>
      </c>
      <c r="D20" s="17"/>
    </row>
    <row r="21" spans="1:4" x14ac:dyDescent="0.3">
      <c r="A21" t="s">
        <v>17</v>
      </c>
      <c r="B21" s="3">
        <v>1179</v>
      </c>
      <c r="C21" s="17">
        <v>1200</v>
      </c>
      <c r="D21" s="17"/>
    </row>
    <row r="22" spans="1:4" x14ac:dyDescent="0.3">
      <c r="A22" t="s">
        <v>62</v>
      </c>
      <c r="B22" s="3">
        <v>19000</v>
      </c>
      <c r="C22" s="17">
        <v>19000</v>
      </c>
      <c r="D22" s="17"/>
    </row>
    <row r="23" spans="1:4" ht="15.6" x14ac:dyDescent="0.3">
      <c r="A23" s="4" t="s">
        <v>11</v>
      </c>
      <c r="B23" s="11">
        <f>SUM(B16:B22)</f>
        <v>2309664</v>
      </c>
      <c r="C23" s="18">
        <f>SUM(C16:C22)</f>
        <v>2485200</v>
      </c>
      <c r="D23" s="18"/>
    </row>
    <row r="25" spans="1:4" ht="15.6" x14ac:dyDescent="0.3">
      <c r="A25" s="4" t="s">
        <v>18</v>
      </c>
      <c r="B25" s="12">
        <f>B13+B23</f>
        <v>5029883</v>
      </c>
      <c r="C25" s="12">
        <f>C13+C23</f>
        <v>5430200</v>
      </c>
      <c r="D25" s="6"/>
    </row>
    <row r="27" spans="1:4" ht="15.6" x14ac:dyDescent="0.3">
      <c r="A27" s="1" t="s">
        <v>1</v>
      </c>
    </row>
    <row r="28" spans="1:4" ht="15.6" x14ac:dyDescent="0.3">
      <c r="A28" s="2" t="s">
        <v>19</v>
      </c>
    </row>
    <row r="29" spans="1:4" x14ac:dyDescent="0.3">
      <c r="A29" t="s">
        <v>20</v>
      </c>
      <c r="B29" s="3">
        <v>106889</v>
      </c>
      <c r="C29" s="17">
        <v>100000</v>
      </c>
      <c r="D29" s="17"/>
    </row>
    <row r="30" spans="1:4" x14ac:dyDescent="0.3">
      <c r="A30" t="s">
        <v>6</v>
      </c>
      <c r="B30" s="3">
        <v>13970</v>
      </c>
      <c r="C30" s="17">
        <v>14000</v>
      </c>
      <c r="D30" s="17"/>
    </row>
    <row r="31" spans="1:4" x14ac:dyDescent="0.3">
      <c r="A31" t="s">
        <v>21</v>
      </c>
      <c r="B31" s="3">
        <v>331874</v>
      </c>
      <c r="C31" s="17">
        <v>350000</v>
      </c>
      <c r="D31" s="17"/>
    </row>
    <row r="32" spans="1:4" x14ac:dyDescent="0.3">
      <c r="A32" t="s">
        <v>22</v>
      </c>
      <c r="B32" s="3">
        <v>671378</v>
      </c>
      <c r="C32" s="17">
        <v>700000</v>
      </c>
      <c r="D32" s="17"/>
    </row>
    <row r="33" spans="1:4" x14ac:dyDescent="0.3">
      <c r="A33" t="s">
        <v>23</v>
      </c>
      <c r="B33" s="3">
        <v>687670</v>
      </c>
      <c r="C33" s="17">
        <v>800000</v>
      </c>
      <c r="D33" s="17"/>
    </row>
    <row r="34" spans="1:4" x14ac:dyDescent="0.3">
      <c r="A34" t="s">
        <v>24</v>
      </c>
      <c r="B34" s="3">
        <v>441940</v>
      </c>
      <c r="C34" s="17">
        <v>450000</v>
      </c>
      <c r="D34" s="17"/>
    </row>
    <row r="35" spans="1:4" x14ac:dyDescent="0.3">
      <c r="A35" t="s">
        <v>56</v>
      </c>
      <c r="B35" s="3">
        <v>67207</v>
      </c>
      <c r="C35" s="17">
        <v>120000</v>
      </c>
      <c r="D35" s="17"/>
    </row>
    <row r="36" spans="1:4" x14ac:dyDescent="0.3">
      <c r="A36" t="s">
        <v>57</v>
      </c>
      <c r="B36" s="3">
        <v>22021</v>
      </c>
      <c r="C36" s="17">
        <v>130000</v>
      </c>
      <c r="D36" s="17"/>
    </row>
    <row r="37" spans="1:4" x14ac:dyDescent="0.3">
      <c r="A37" t="s">
        <v>25</v>
      </c>
      <c r="B37" s="3">
        <v>12648</v>
      </c>
      <c r="C37" s="17">
        <v>15000</v>
      </c>
      <c r="D37" s="17"/>
    </row>
    <row r="38" spans="1:4" x14ac:dyDescent="0.3">
      <c r="A38" t="s">
        <v>26</v>
      </c>
      <c r="B38" s="3">
        <v>814680</v>
      </c>
      <c r="C38" s="17">
        <v>400000</v>
      </c>
      <c r="D38" s="17"/>
    </row>
    <row r="39" spans="1:4" x14ac:dyDescent="0.3">
      <c r="A39" t="s">
        <v>27</v>
      </c>
      <c r="B39" s="3">
        <v>145000</v>
      </c>
      <c r="C39" s="17">
        <v>250000</v>
      </c>
      <c r="D39" s="17"/>
    </row>
    <row r="40" spans="1:4" x14ac:dyDescent="0.3">
      <c r="A40" t="s">
        <v>28</v>
      </c>
      <c r="B40" s="3">
        <v>244545</v>
      </c>
      <c r="C40" s="17">
        <v>300000</v>
      </c>
      <c r="D40" s="17"/>
    </row>
    <row r="41" spans="1:4" x14ac:dyDescent="0.3">
      <c r="A41" t="s">
        <v>74</v>
      </c>
      <c r="B41" s="17"/>
      <c r="C41" s="17">
        <v>100000</v>
      </c>
      <c r="D41" s="17"/>
    </row>
    <row r="42" spans="1:4" x14ac:dyDescent="0.3">
      <c r="A42" s="13" t="s">
        <v>29</v>
      </c>
      <c r="B42" s="6"/>
      <c r="C42" s="6">
        <v>0</v>
      </c>
      <c r="D42" s="6"/>
    </row>
    <row r="43" spans="1:4" ht="15.6" x14ac:dyDescent="0.3">
      <c r="A43" s="14" t="s">
        <v>19</v>
      </c>
      <c r="B43" s="12">
        <f>SUM(B29:B42)</f>
        <v>3559822</v>
      </c>
      <c r="C43" s="6">
        <f>SUM(C29:C42)</f>
        <v>3729000</v>
      </c>
      <c r="D43" s="6"/>
    </row>
    <row r="44" spans="1:4" x14ac:dyDescent="0.3">
      <c r="A44" s="15"/>
    </row>
    <row r="45" spans="1:4" ht="15.6" x14ac:dyDescent="0.3">
      <c r="A45" s="2" t="s">
        <v>30</v>
      </c>
    </row>
    <row r="46" spans="1:4" x14ac:dyDescent="0.3">
      <c r="A46" t="s">
        <v>31</v>
      </c>
      <c r="B46" s="3">
        <v>574650</v>
      </c>
      <c r="C46" s="17">
        <v>650000</v>
      </c>
      <c r="D46" s="17"/>
    </row>
    <row r="47" spans="1:4" x14ac:dyDescent="0.3">
      <c r="A47" t="s">
        <v>54</v>
      </c>
      <c r="B47" s="3">
        <v>0</v>
      </c>
      <c r="C47" s="17">
        <v>0</v>
      </c>
      <c r="D47" s="17"/>
    </row>
    <row r="48" spans="1:4" x14ac:dyDescent="0.3">
      <c r="A48" t="s">
        <v>63</v>
      </c>
      <c r="B48" s="3">
        <v>56358</v>
      </c>
      <c r="C48" s="17">
        <v>78000</v>
      </c>
      <c r="D48" s="17"/>
    </row>
    <row r="49" spans="1:4" x14ac:dyDescent="0.3">
      <c r="A49" t="s">
        <v>32</v>
      </c>
      <c r="B49" s="3">
        <v>0</v>
      </c>
      <c r="C49" s="17">
        <v>0</v>
      </c>
      <c r="D49" s="17"/>
    </row>
    <row r="50" spans="1:4" x14ac:dyDescent="0.3">
      <c r="A50" t="s">
        <v>64</v>
      </c>
      <c r="B50" s="3">
        <v>1464</v>
      </c>
      <c r="C50" s="17">
        <v>6000</v>
      </c>
      <c r="D50" s="17"/>
    </row>
    <row r="51" spans="1:4" x14ac:dyDescent="0.3">
      <c r="A51" t="s">
        <v>55</v>
      </c>
      <c r="B51" s="3">
        <v>-1464</v>
      </c>
      <c r="C51" s="17">
        <v>-2000</v>
      </c>
      <c r="D51" s="17"/>
    </row>
    <row r="52" spans="1:4" x14ac:dyDescent="0.3">
      <c r="A52" t="s">
        <v>65</v>
      </c>
      <c r="B52" s="3">
        <v>474</v>
      </c>
      <c r="C52" s="17">
        <v>500</v>
      </c>
      <c r="D52" s="17"/>
    </row>
    <row r="53" spans="1:4" x14ac:dyDescent="0.3">
      <c r="A53" t="s">
        <v>33</v>
      </c>
      <c r="B53" s="3">
        <v>84729</v>
      </c>
      <c r="C53" s="17">
        <v>95000</v>
      </c>
      <c r="D53" s="17"/>
    </row>
    <row r="54" spans="1:4" x14ac:dyDescent="0.3">
      <c r="A54" t="s">
        <v>34</v>
      </c>
      <c r="B54" s="3">
        <v>7946</v>
      </c>
      <c r="C54" s="17">
        <v>7000</v>
      </c>
      <c r="D54" s="17"/>
    </row>
    <row r="55" spans="1:4" x14ac:dyDescent="0.3">
      <c r="A55" t="s">
        <v>66</v>
      </c>
      <c r="B55" s="3">
        <v>1334</v>
      </c>
      <c r="C55" s="17">
        <v>2000</v>
      </c>
      <c r="D55" s="17"/>
    </row>
    <row r="56" spans="1:4" x14ac:dyDescent="0.3">
      <c r="A56" t="s">
        <v>35</v>
      </c>
      <c r="B56" s="3">
        <v>23466</v>
      </c>
      <c r="C56" s="17">
        <v>50000</v>
      </c>
      <c r="D56" s="17"/>
    </row>
    <row r="57" spans="1:4" x14ac:dyDescent="0.3">
      <c r="A57" t="s">
        <v>36</v>
      </c>
      <c r="B57" s="3">
        <v>147473</v>
      </c>
      <c r="C57" s="17">
        <v>150000</v>
      </c>
      <c r="D57" s="17"/>
    </row>
    <row r="58" spans="1:4" ht="15.6" x14ac:dyDescent="0.3">
      <c r="A58" s="4" t="s">
        <v>30</v>
      </c>
      <c r="B58" s="16">
        <f>SUM(B46:B57)</f>
        <v>896430</v>
      </c>
      <c r="C58" s="17">
        <f>SUM(C46:C57)</f>
        <v>1036500</v>
      </c>
      <c r="D58" s="17"/>
    </row>
    <row r="60" spans="1:4" ht="15.6" x14ac:dyDescent="0.3">
      <c r="A60" s="2" t="s">
        <v>37</v>
      </c>
    </row>
    <row r="61" spans="1:4" x14ac:dyDescent="0.3">
      <c r="A61" s="7" t="s">
        <v>38</v>
      </c>
      <c r="B61" s="3">
        <v>45707</v>
      </c>
      <c r="C61" s="17">
        <v>60000</v>
      </c>
      <c r="D61" s="17"/>
    </row>
    <row r="62" spans="1:4" x14ac:dyDescent="0.3">
      <c r="A62" t="s">
        <v>39</v>
      </c>
      <c r="B62" s="3">
        <v>86122</v>
      </c>
      <c r="C62" s="17">
        <v>85000</v>
      </c>
      <c r="D62" s="17"/>
    </row>
    <row r="63" spans="1:4" x14ac:dyDescent="0.3">
      <c r="A63" t="s">
        <v>40</v>
      </c>
      <c r="B63" s="3">
        <v>8575</v>
      </c>
      <c r="C63" s="17">
        <v>9000</v>
      </c>
      <c r="D63" s="17"/>
    </row>
    <row r="64" spans="1:4" x14ac:dyDescent="0.3">
      <c r="A64" t="s">
        <v>41</v>
      </c>
      <c r="B64" s="3">
        <v>90911</v>
      </c>
      <c r="C64" s="17">
        <v>100000</v>
      </c>
      <c r="D64" s="17"/>
    </row>
    <row r="65" spans="1:4" x14ac:dyDescent="0.3">
      <c r="A65" t="s">
        <v>67</v>
      </c>
      <c r="B65" s="3">
        <v>57982</v>
      </c>
      <c r="C65" s="17">
        <v>0</v>
      </c>
      <c r="D65" s="17"/>
    </row>
    <row r="66" spans="1:4" x14ac:dyDescent="0.3">
      <c r="A66" t="s">
        <v>42</v>
      </c>
      <c r="B66" s="3">
        <v>243</v>
      </c>
      <c r="C66" s="17">
        <v>1000</v>
      </c>
      <c r="D66" s="17"/>
    </row>
    <row r="67" spans="1:4" x14ac:dyDescent="0.3">
      <c r="A67" t="s">
        <v>68</v>
      </c>
      <c r="B67" s="3">
        <v>5595</v>
      </c>
      <c r="C67" s="17">
        <v>5500</v>
      </c>
      <c r="D67" s="17"/>
    </row>
    <row r="68" spans="1:4" x14ac:dyDescent="0.3">
      <c r="A68" t="s">
        <v>43</v>
      </c>
      <c r="B68" s="3">
        <v>1342</v>
      </c>
      <c r="C68" s="17">
        <v>50000</v>
      </c>
      <c r="D68" s="17"/>
    </row>
    <row r="69" spans="1:4" x14ac:dyDescent="0.3">
      <c r="A69" t="s">
        <v>44</v>
      </c>
      <c r="B69" s="3">
        <v>11098</v>
      </c>
      <c r="C69" s="17">
        <v>0</v>
      </c>
      <c r="D69" s="17"/>
    </row>
    <row r="70" spans="1:4" x14ac:dyDescent="0.3">
      <c r="A70" t="s">
        <v>45</v>
      </c>
      <c r="B70" s="3">
        <v>12235</v>
      </c>
      <c r="C70" s="17">
        <v>75000</v>
      </c>
      <c r="D70" s="17"/>
    </row>
    <row r="71" spans="1:4" x14ac:dyDescent="0.3">
      <c r="A71" t="s">
        <v>70</v>
      </c>
      <c r="B71" s="3">
        <v>116693</v>
      </c>
      <c r="C71" s="17">
        <v>20000</v>
      </c>
      <c r="D71" s="17"/>
    </row>
    <row r="72" spans="1:4" x14ac:dyDescent="0.3">
      <c r="A72" t="s">
        <v>46</v>
      </c>
      <c r="B72" s="3">
        <v>8587</v>
      </c>
      <c r="C72" s="17">
        <v>9000</v>
      </c>
      <c r="D72" s="17"/>
    </row>
    <row r="73" spans="1:4" x14ac:dyDescent="0.3">
      <c r="A73" t="s">
        <v>69</v>
      </c>
      <c r="B73" s="3">
        <v>-27</v>
      </c>
      <c r="C73" s="17">
        <v>0</v>
      </c>
      <c r="D73" s="17"/>
    </row>
    <row r="74" spans="1:4" x14ac:dyDescent="0.3">
      <c r="A74" t="s">
        <v>71</v>
      </c>
      <c r="B74" s="3">
        <v>-5</v>
      </c>
      <c r="C74" s="17">
        <v>0</v>
      </c>
      <c r="D74" s="17"/>
    </row>
    <row r="75" spans="1:4" x14ac:dyDescent="0.3">
      <c r="A75" t="s">
        <v>58</v>
      </c>
      <c r="B75" s="3">
        <v>2389</v>
      </c>
      <c r="C75" s="17">
        <v>2400</v>
      </c>
      <c r="D75" s="17"/>
    </row>
    <row r="76" spans="1:4" x14ac:dyDescent="0.3">
      <c r="A76" t="s">
        <v>72</v>
      </c>
      <c r="B76" s="3">
        <v>0</v>
      </c>
      <c r="C76" s="17">
        <v>0</v>
      </c>
      <c r="D76" s="17"/>
    </row>
    <row r="77" spans="1:4" x14ac:dyDescent="0.3">
      <c r="A77" t="s">
        <v>47</v>
      </c>
      <c r="B77" s="3">
        <v>61160</v>
      </c>
      <c r="C77" s="17">
        <v>60000</v>
      </c>
      <c r="D77" s="17"/>
    </row>
    <row r="78" spans="1:4" ht="15.6" x14ac:dyDescent="0.3">
      <c r="A78" s="4" t="s">
        <v>48</v>
      </c>
      <c r="B78" s="3">
        <f>SUM(B61:B77)</f>
        <v>508607</v>
      </c>
      <c r="C78" s="17">
        <f>SUM(C61:C77)</f>
        <v>476900</v>
      </c>
      <c r="D78" s="17"/>
    </row>
    <row r="80" spans="1:4" ht="16.2" thickBot="1" x14ac:dyDescent="0.35">
      <c r="A80" s="5" t="s">
        <v>1</v>
      </c>
      <c r="B80" s="6">
        <f>B43+B58+B78</f>
        <v>4964859</v>
      </c>
      <c r="C80" s="8">
        <f>C43+C58+C78</f>
        <v>5242400</v>
      </c>
      <c r="D80" s="8"/>
    </row>
    <row r="82" spans="1:4" ht="16.2" thickBot="1" x14ac:dyDescent="0.35">
      <c r="A82" s="9" t="s">
        <v>49</v>
      </c>
      <c r="B82" s="6">
        <f>B13+B23-B80</f>
        <v>65024</v>
      </c>
      <c r="C82" s="8">
        <f>C25-C80</f>
        <v>187800</v>
      </c>
      <c r="D82" s="8"/>
    </row>
    <row r="85" spans="1:4" x14ac:dyDescent="0.3">
      <c r="A85" t="s">
        <v>51</v>
      </c>
    </row>
    <row r="86" spans="1:4" x14ac:dyDescent="0.3">
      <c r="A86" t="s">
        <v>52</v>
      </c>
    </row>
    <row r="87" spans="1:4" x14ac:dyDescent="0.3">
      <c r="A87" t="s">
        <v>53</v>
      </c>
    </row>
  </sheetData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Budsjett 2024</vt:lpstr>
      <vt:lpstr>'Budsjett 2024'!Utskriftsområde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Jæger Innvær</dc:creator>
  <cp:lastModifiedBy>Hundvåg Håndballklubb</cp:lastModifiedBy>
  <cp:lastPrinted>2023-03-24T09:54:28Z</cp:lastPrinted>
  <dcterms:created xsi:type="dcterms:W3CDTF">2020-02-10T14:02:09Z</dcterms:created>
  <dcterms:modified xsi:type="dcterms:W3CDTF">2024-04-03T10:16:39Z</dcterms:modified>
</cp:coreProperties>
</file>